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DEMS\Desktop\FY21 Programmatic Tools\"/>
    </mc:Choice>
  </mc:AlternateContent>
  <xr:revisionPtr revIDLastSave="0" documentId="8_{F9397FE8-499F-471C-A673-1714D8FA9699}" xr6:coauthVersionLast="45" xr6:coauthVersionMax="45" xr10:uidLastSave="{00000000-0000-0000-0000-000000000000}"/>
  <bookViews>
    <workbookView xWindow="-30828" yWindow="-4428" windowWidth="30936" windowHeight="16896" xr2:uid="{44FF6620-C27F-485B-A3CD-55D63178B0D0}"/>
  </bookViews>
  <sheets>
    <sheet name="READ ME" sheetId="7" r:id="rId1"/>
    <sheet name="Workshop" sheetId="2" state="hidden" r:id="rId2"/>
    <sheet name="Tech Workshop" sheetId="3" r:id="rId3"/>
    <sheet name="Multi-day Training" sheetId="4" r:id="rId4"/>
    <sheet name="Roundtable" sheetId="1" r:id="rId5"/>
    <sheet name="Air Travel" sheetId="5" r:id="rId6"/>
    <sheet name="Auto Travel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2" l="1"/>
  <c r="G1" i="3"/>
  <c r="G1" i="4"/>
  <c r="D20" i="6" l="1"/>
  <c r="D19" i="6"/>
  <c r="D18" i="6"/>
  <c r="D17" i="6"/>
  <c r="D14" i="6"/>
  <c r="D13" i="6"/>
  <c r="D22" i="6" s="1"/>
  <c r="G1" i="6" s="1"/>
  <c r="D22" i="5"/>
  <c r="D21" i="5"/>
  <c r="D20" i="5"/>
  <c r="D19" i="5"/>
  <c r="D15" i="5"/>
  <c r="D14" i="5"/>
  <c r="D13" i="5"/>
  <c r="D24" i="5" s="1"/>
  <c r="G1" i="5" s="1"/>
  <c r="D25" i="4" l="1"/>
  <c r="D24" i="4"/>
  <c r="D23" i="4"/>
  <c r="D22" i="4"/>
  <c r="D18" i="4"/>
  <c r="D18" i="3"/>
  <c r="D18" i="2"/>
  <c r="D17" i="4"/>
  <c r="D16" i="4"/>
  <c r="E12" i="4"/>
  <c r="E11" i="4"/>
  <c r="E10" i="4"/>
  <c r="E9" i="4"/>
  <c r="E13" i="4" s="1"/>
  <c r="D19" i="4" s="1"/>
  <c r="D25" i="3"/>
  <c r="D24" i="3"/>
  <c r="D23" i="3"/>
  <c r="D22" i="3"/>
  <c r="D17" i="3"/>
  <c r="D16" i="3"/>
  <c r="E12" i="3"/>
  <c r="E13" i="3" s="1"/>
  <c r="D19" i="3" s="1"/>
  <c r="E11" i="3"/>
  <c r="E10" i="3"/>
  <c r="E9" i="3"/>
  <c r="D16" i="2"/>
  <c r="E12" i="2"/>
  <c r="E11" i="2"/>
  <c r="E10" i="2"/>
  <c r="E9" i="2"/>
  <c r="E12" i="1"/>
  <c r="E11" i="1"/>
  <c r="E10" i="1"/>
  <c r="E9" i="1"/>
  <c r="D16" i="1"/>
  <c r="D17" i="2"/>
  <c r="D18" i="1"/>
  <c r="D17" i="1"/>
  <c r="D25" i="2"/>
  <c r="D24" i="2"/>
  <c r="D23" i="2"/>
  <c r="D22" i="2"/>
  <c r="D25" i="1"/>
  <c r="D22" i="1"/>
  <c r="D24" i="1"/>
  <c r="D23" i="1"/>
  <c r="D27" i="4" l="1"/>
  <c r="D27" i="3"/>
  <c r="E13" i="2"/>
  <c r="D19" i="2" s="1"/>
  <c r="D27" i="2" s="1"/>
  <c r="E13" i="1"/>
  <c r="D19" i="1" s="1"/>
  <c r="D27" i="1" s="1"/>
  <c r="G1" i="1" s="1"/>
</calcChain>
</file>

<file path=xl/sharedStrings.xml><?xml version="1.0" encoding="utf-8"?>
<sst xmlns="http://schemas.openxmlformats.org/spreadsheetml/2006/main" count="275" uniqueCount="78">
  <si>
    <t>breakfast</t>
  </si>
  <si>
    <t>lunch</t>
  </si>
  <si>
    <t>snacks (am/pm)</t>
  </si>
  <si>
    <t>dinner</t>
  </si>
  <si>
    <t>hotel per night</t>
  </si>
  <si>
    <t>car rental</t>
  </si>
  <si>
    <t>Roundtable</t>
  </si>
  <si>
    <t>Workshop</t>
  </si>
  <si>
    <t>Days</t>
  </si>
  <si>
    <t>full day meals</t>
  </si>
  <si>
    <t>airfare</t>
  </si>
  <si>
    <t>Participants</t>
  </si>
  <si>
    <t>Agenda must be provided</t>
  </si>
  <si>
    <t xml:space="preserve">Meeting must be at least 4 hours for funding to be provided </t>
  </si>
  <si>
    <t>Travel</t>
  </si>
  <si>
    <t>Airfare</t>
  </si>
  <si>
    <t>Hotel</t>
  </si>
  <si>
    <t>Car Rental</t>
  </si>
  <si>
    <t>Meals</t>
  </si>
  <si>
    <t>Breakfast</t>
  </si>
  <si>
    <t>Lunch</t>
  </si>
  <si>
    <t>Dinner</t>
  </si>
  <si>
    <t>Snacks</t>
  </si>
  <si>
    <t>Mileage</t>
  </si>
  <si>
    <t>Number from Out of town - airfare required</t>
  </si>
  <si>
    <t>Number from Out of town - mileage required</t>
  </si>
  <si>
    <t>Boise</t>
  </si>
  <si>
    <t>Moscow</t>
  </si>
  <si>
    <t>Pocatello</t>
  </si>
  <si>
    <t>Laramie</t>
  </si>
  <si>
    <t>BSU</t>
  </si>
  <si>
    <t>UI</t>
  </si>
  <si>
    <t>ISU</t>
  </si>
  <si>
    <t>UWy</t>
  </si>
  <si>
    <t>Number from Idaho Falls</t>
  </si>
  <si>
    <t>TOTAL:</t>
  </si>
  <si>
    <t>Tavel</t>
  </si>
  <si>
    <t>mileage subtotal</t>
  </si>
  <si>
    <t>Select WG</t>
  </si>
  <si>
    <t>Total funding requested:</t>
  </si>
  <si>
    <t>mileage</t>
  </si>
  <si>
    <t>Technical Workshop</t>
  </si>
  <si>
    <t>Multi-day Training</t>
  </si>
  <si>
    <t>snacks</t>
  </si>
  <si>
    <t>Miles to Destination</t>
  </si>
  <si>
    <t>Number from Out of town - airfare needed</t>
  </si>
  <si>
    <t>Number from Out of town - mileage needed</t>
  </si>
  <si>
    <t>*CAES leadership approval required</t>
  </si>
  <si>
    <t>Activity</t>
  </si>
  <si>
    <t>Activity*</t>
  </si>
  <si>
    <t>Requestor Name</t>
  </si>
  <si>
    <t>Select Activity Type</t>
  </si>
  <si>
    <t>Contact Info</t>
  </si>
  <si>
    <t>IT Support</t>
  </si>
  <si>
    <t>Notetaking Support</t>
  </si>
  <si>
    <t>Graphics</t>
  </si>
  <si>
    <t>Registration</t>
  </si>
  <si>
    <t>Advertising</t>
  </si>
  <si>
    <t xml:space="preserve">Other </t>
  </si>
  <si>
    <t>Proposal Review</t>
  </si>
  <si>
    <t>Misc Support (mark those that apply)</t>
  </si>
  <si>
    <t>Webpage</t>
  </si>
  <si>
    <t>May include more than one request on same document</t>
  </si>
  <si>
    <t>Rename template to include your name and event(s) (i.e. JDoe Tech Workshop Travel Funding Request)</t>
  </si>
  <si>
    <t xml:space="preserve">Submit request to REI and Business Ops Specialists </t>
  </si>
  <si>
    <t>Work with CAES Administrative Assistant to arrange travel</t>
  </si>
  <si>
    <t xml:space="preserve">Upon approval </t>
  </si>
  <si>
    <t>Complete travel and submit receipts</t>
  </si>
  <si>
    <t>Fill in the grey boxes (formulas will auto-populate)</t>
  </si>
  <si>
    <t>Point of Contact</t>
  </si>
  <si>
    <t>If travel is linked to an activity or event, submit spreadsheets together</t>
  </si>
  <si>
    <t>Select tab for your event</t>
  </si>
  <si>
    <t>Use "Air Travel" or "Auto Travel" when travel is associated with a conference, agency pitch, or site visit</t>
  </si>
  <si>
    <t>Submit any expected meeting reports</t>
  </si>
  <si>
    <t>Confirm total funding requested is in yellow highlighted box</t>
  </si>
  <si>
    <r>
      <t xml:space="preserve">Complete </t>
    </r>
    <r>
      <rPr>
        <i/>
        <sz val="11"/>
        <color theme="1"/>
        <rFont val="Calibri"/>
        <family val="2"/>
        <scheme val="minor"/>
      </rPr>
      <t>3-WG Travel Budget Template</t>
    </r>
  </si>
  <si>
    <t xml:space="preserve">Your Research, Education, &amp; Innovation (REI) specialist is available to assist you and answer any questions </t>
  </si>
  <si>
    <t>Follow these steps to request travel funding - request at least 2 weeks prior to travel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</si>
</sst>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44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44" fontId="3" fillId="0" borderId="0" xfId="1" applyFont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44" fontId="0" fillId="0" borderId="0" xfId="0" applyNumberFormat="1" applyProtection="1"/>
    <xf numFmtId="44" fontId="2" fillId="2" borderId="0" xfId="1" applyFont="1" applyFill="1" applyProtection="1"/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4" fontId="0" fillId="0" borderId="2" xfId="1" applyFont="1" applyBorder="1" applyProtection="1"/>
    <xf numFmtId="44" fontId="0" fillId="0" borderId="4" xfId="1" applyFont="1" applyBorder="1" applyProtection="1"/>
    <xf numFmtId="44" fontId="0" fillId="0" borderId="6" xfId="1" applyFont="1" applyBorder="1" applyProtection="1"/>
    <xf numFmtId="0" fontId="0" fillId="0" borderId="3" xfId="0" applyBorder="1" applyProtection="1"/>
    <xf numFmtId="0" fontId="0" fillId="0" borderId="5" xfId="0" applyBorder="1" applyProtection="1"/>
    <xf numFmtId="0" fontId="0" fillId="0" borderId="7" xfId="0" applyBorder="1" applyProtection="1"/>
    <xf numFmtId="0" fontId="4" fillId="3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44" fontId="2" fillId="0" borderId="0" xfId="1" applyFont="1" applyFill="1" applyProtection="1"/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 applyProtection="1">
      <alignment horizontal="left"/>
      <protection locked="0"/>
    </xf>
    <xf numFmtId="0" fontId="0" fillId="3" borderId="1" xfId="0" applyFill="1" applyBorder="1"/>
    <xf numFmtId="0" fontId="0" fillId="0" borderId="0" xfId="0" applyAlignment="1">
      <alignment horizontal="left" indent="2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indent="4"/>
    </xf>
    <xf numFmtId="0" fontId="0" fillId="3" borderId="1" xfId="0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FF9933"/>
      <color rgb="FFCC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81168-94D7-43A9-9C95-C41A8404D89C}">
  <sheetPr>
    <tabColor rgb="FFFF66CC"/>
  </sheetPr>
  <dimension ref="A2:B18"/>
  <sheetViews>
    <sheetView tabSelected="1" workbookViewId="0">
      <selection activeCell="B28" sqref="B28"/>
    </sheetView>
  </sheetViews>
  <sheetFormatPr defaultRowHeight="15" x14ac:dyDescent="0.25"/>
  <cols>
    <col min="2" max="2" width="94.42578125" customWidth="1"/>
  </cols>
  <sheetData>
    <row r="2" spans="1:2" x14ac:dyDescent="0.25">
      <c r="A2" t="s">
        <v>76</v>
      </c>
    </row>
    <row r="4" spans="1:2" x14ac:dyDescent="0.25">
      <c r="A4" s="37" t="s">
        <v>77</v>
      </c>
    </row>
    <row r="5" spans="1:2" x14ac:dyDescent="0.25">
      <c r="A5">
        <v>1</v>
      </c>
      <c r="B5" t="s">
        <v>75</v>
      </c>
    </row>
    <row r="6" spans="1:2" x14ac:dyDescent="0.25">
      <c r="B6" s="44" t="s">
        <v>71</v>
      </c>
    </row>
    <row r="7" spans="1:2" x14ac:dyDescent="0.25">
      <c r="B7" s="46" t="s">
        <v>72</v>
      </c>
    </row>
    <row r="8" spans="1:2" x14ac:dyDescent="0.25">
      <c r="B8" s="44" t="s">
        <v>68</v>
      </c>
    </row>
    <row r="9" spans="1:2" x14ac:dyDescent="0.25">
      <c r="B9" s="44" t="s">
        <v>74</v>
      </c>
    </row>
    <row r="10" spans="1:2" x14ac:dyDescent="0.25">
      <c r="B10" s="44" t="s">
        <v>62</v>
      </c>
    </row>
    <row r="11" spans="1:2" x14ac:dyDescent="0.25">
      <c r="B11" s="44" t="s">
        <v>70</v>
      </c>
    </row>
    <row r="12" spans="1:2" x14ac:dyDescent="0.25">
      <c r="B12" s="44" t="s">
        <v>63</v>
      </c>
    </row>
    <row r="13" spans="1:2" x14ac:dyDescent="0.25">
      <c r="A13">
        <v>2</v>
      </c>
      <c r="B13" t="s">
        <v>64</v>
      </c>
    </row>
    <row r="15" spans="1:2" x14ac:dyDescent="0.25">
      <c r="A15" s="45" t="s">
        <v>66</v>
      </c>
    </row>
    <row r="16" spans="1:2" x14ac:dyDescent="0.25">
      <c r="A16">
        <v>1</v>
      </c>
      <c r="B16" t="s">
        <v>65</v>
      </c>
    </row>
    <row r="17" spans="1:2" x14ac:dyDescent="0.25">
      <c r="A17">
        <v>2</v>
      </c>
      <c r="B17" t="s">
        <v>67</v>
      </c>
    </row>
    <row r="18" spans="1:2" x14ac:dyDescent="0.25">
      <c r="A18">
        <v>3</v>
      </c>
      <c r="B18" t="s">
        <v>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9FA98-1D17-478E-AA79-F710FEA43647}">
  <sheetPr>
    <tabColor theme="8" tint="0.59999389629810485"/>
  </sheetPr>
  <dimension ref="B1:I31"/>
  <sheetViews>
    <sheetView workbookViewId="0">
      <selection activeCell="H4" sqref="H4:H11"/>
    </sheetView>
  </sheetViews>
  <sheetFormatPr defaultColWidth="8.85546875" defaultRowHeight="15" x14ac:dyDescent="0.25"/>
  <cols>
    <col min="1" max="1" width="3.42578125" style="1" customWidth="1"/>
    <col min="2" max="2" width="15.7109375" style="1" customWidth="1"/>
    <col min="3" max="3" width="7.28515625" style="1" customWidth="1"/>
    <col min="4" max="4" width="14.140625" style="1" customWidth="1"/>
    <col min="5" max="5" width="11.85546875" style="1" customWidth="1"/>
    <col min="6" max="6" width="8.85546875" style="1"/>
    <col min="7" max="7" width="14.7109375" style="1" customWidth="1"/>
    <col min="8" max="8" width="8.7109375" style="1" bestFit="1" customWidth="1"/>
    <col min="9" max="9" width="5" style="3" customWidth="1"/>
    <col min="10" max="11" width="8.85546875" style="1" customWidth="1"/>
    <col min="12" max="16384" width="8.85546875" style="1"/>
  </cols>
  <sheetData>
    <row r="1" spans="2:9" ht="15.75" x14ac:dyDescent="0.25">
      <c r="B1" s="26" t="s">
        <v>38</v>
      </c>
      <c r="F1" s="2" t="s">
        <v>39</v>
      </c>
      <c r="G1" s="17">
        <f>D27</f>
        <v>0</v>
      </c>
    </row>
    <row r="3" spans="2:9" x14ac:dyDescent="0.25">
      <c r="B3" s="4" t="s">
        <v>48</v>
      </c>
      <c r="C3" s="4"/>
      <c r="D3" s="4" t="s">
        <v>11</v>
      </c>
      <c r="H3" s="40" t="s">
        <v>60</v>
      </c>
      <c r="I3" s="40"/>
    </row>
    <row r="4" spans="2:9" ht="15.75" x14ac:dyDescent="0.25">
      <c r="B4" s="29" t="s">
        <v>7</v>
      </c>
      <c r="D4" s="1" t="s">
        <v>34</v>
      </c>
      <c r="H4" s="43"/>
      <c r="I4" s="38" t="s">
        <v>59</v>
      </c>
    </row>
    <row r="5" spans="2:9" x14ac:dyDescent="0.25">
      <c r="D5" s="18"/>
      <c r="H5" s="43"/>
      <c r="I5" s="38" t="s">
        <v>53</v>
      </c>
    </row>
    <row r="6" spans="2:9" x14ac:dyDescent="0.25">
      <c r="B6" s="4" t="s">
        <v>8</v>
      </c>
      <c r="D6" s="1" t="s">
        <v>45</v>
      </c>
      <c r="H6" s="43"/>
      <c r="I6" s="38" t="s">
        <v>54</v>
      </c>
    </row>
    <row r="7" spans="2:9" x14ac:dyDescent="0.25">
      <c r="B7" s="19">
        <v>1</v>
      </c>
      <c r="D7" s="18"/>
      <c r="H7" s="43"/>
      <c r="I7" s="38" t="s">
        <v>55</v>
      </c>
    </row>
    <row r="8" spans="2:9" x14ac:dyDescent="0.25">
      <c r="D8" s="1" t="s">
        <v>46</v>
      </c>
      <c r="H8" s="43"/>
      <c r="I8" s="38" t="s">
        <v>56</v>
      </c>
    </row>
    <row r="9" spans="2:9" x14ac:dyDescent="0.25">
      <c r="C9" s="6" t="s">
        <v>30</v>
      </c>
      <c r="D9" s="19"/>
      <c r="E9" s="16">
        <f>F19*I16*D9*2</f>
        <v>0</v>
      </c>
      <c r="H9" s="43"/>
      <c r="I9" s="38" t="s">
        <v>57</v>
      </c>
    </row>
    <row r="10" spans="2:9" x14ac:dyDescent="0.25">
      <c r="C10" s="6" t="s">
        <v>31</v>
      </c>
      <c r="D10" s="19"/>
      <c r="E10" s="16">
        <f>F19*I17*D10*2</f>
        <v>0</v>
      </c>
      <c r="H10" s="43"/>
      <c r="I10" s="38" t="s">
        <v>61</v>
      </c>
    </row>
    <row r="11" spans="2:9" x14ac:dyDescent="0.25">
      <c r="C11" s="6" t="s">
        <v>32</v>
      </c>
      <c r="D11" s="19"/>
      <c r="E11" s="16">
        <f>F19*I18*D11*2</f>
        <v>0</v>
      </c>
      <c r="H11" s="43"/>
      <c r="I11" s="39" t="s">
        <v>58</v>
      </c>
    </row>
    <row r="12" spans="2:9" x14ac:dyDescent="0.25">
      <c r="C12" s="6" t="s">
        <v>33</v>
      </c>
      <c r="D12" s="19"/>
      <c r="E12" s="16">
        <f>F19*I19*D12*2</f>
        <v>0</v>
      </c>
    </row>
    <row r="13" spans="2:9" x14ac:dyDescent="0.25">
      <c r="C13" s="6"/>
      <c r="D13" s="7" t="s">
        <v>37</v>
      </c>
      <c r="E13" s="16">
        <f>SUM(E9:E12)</f>
        <v>0</v>
      </c>
    </row>
    <row r="14" spans="2:9" x14ac:dyDescent="0.25">
      <c r="C14" s="6"/>
      <c r="D14" s="8"/>
    </row>
    <row r="15" spans="2:9" x14ac:dyDescent="0.25">
      <c r="B15" s="4" t="s">
        <v>14</v>
      </c>
      <c r="F15" s="9" t="s">
        <v>36</v>
      </c>
      <c r="I15" s="1"/>
    </row>
    <row r="16" spans="2:9" x14ac:dyDescent="0.25">
      <c r="B16" s="1" t="s">
        <v>15</v>
      </c>
      <c r="D16" s="16">
        <f>F16*D7*2</f>
        <v>0</v>
      </c>
      <c r="F16" s="20">
        <v>500</v>
      </c>
      <c r="G16" s="10" t="s">
        <v>10</v>
      </c>
      <c r="H16" s="11" t="s">
        <v>26</v>
      </c>
      <c r="I16" s="23">
        <v>280</v>
      </c>
    </row>
    <row r="17" spans="2:9" x14ac:dyDescent="0.25">
      <c r="B17" s="1" t="s">
        <v>16</v>
      </c>
      <c r="D17" s="16">
        <f>SUM(D7+D9+D10+D12)*F17*B7</f>
        <v>0</v>
      </c>
      <c r="F17" s="21">
        <v>96</v>
      </c>
      <c r="G17" s="12" t="s">
        <v>4</v>
      </c>
      <c r="H17" s="13" t="s">
        <v>27</v>
      </c>
      <c r="I17" s="24">
        <v>560</v>
      </c>
    </row>
    <row r="18" spans="2:9" x14ac:dyDescent="0.25">
      <c r="B18" s="1" t="s">
        <v>17</v>
      </c>
      <c r="D18" s="16">
        <f>SUM(D7,D9,D10,D12)*F18*SUM(2,B7)</f>
        <v>0</v>
      </c>
      <c r="F18" s="21">
        <v>130</v>
      </c>
      <c r="G18" s="12" t="s">
        <v>5</v>
      </c>
      <c r="H18" s="13" t="s">
        <v>28</v>
      </c>
      <c r="I18" s="24">
        <v>52</v>
      </c>
    </row>
    <row r="19" spans="2:9" x14ac:dyDescent="0.25">
      <c r="B19" s="1" t="s">
        <v>23</v>
      </c>
      <c r="D19" s="16">
        <f>E13</f>
        <v>0</v>
      </c>
      <c r="F19" s="22">
        <v>0.57999999999999996</v>
      </c>
      <c r="G19" s="14" t="s">
        <v>40</v>
      </c>
      <c r="H19" s="15" t="s">
        <v>29</v>
      </c>
      <c r="I19" s="25">
        <v>463</v>
      </c>
    </row>
    <row r="21" spans="2:9" x14ac:dyDescent="0.25">
      <c r="B21" s="4" t="s">
        <v>18</v>
      </c>
      <c r="F21" s="9" t="s">
        <v>18</v>
      </c>
    </row>
    <row r="22" spans="2:9" x14ac:dyDescent="0.25">
      <c r="B22" s="1" t="s">
        <v>19</v>
      </c>
      <c r="D22" s="16">
        <f>SUM(D7,D9,D10,D12)*F22</f>
        <v>0</v>
      </c>
      <c r="F22" s="20">
        <v>13</v>
      </c>
      <c r="G22" s="10" t="s">
        <v>0</v>
      </c>
    </row>
    <row r="23" spans="2:9" x14ac:dyDescent="0.25">
      <c r="B23" s="1" t="s">
        <v>20</v>
      </c>
      <c r="D23" s="16">
        <f>SUM(D5,D7,D9,D10,D11,D12)*F23</f>
        <v>0</v>
      </c>
      <c r="F23" s="21">
        <v>14</v>
      </c>
      <c r="G23" s="12" t="s">
        <v>1</v>
      </c>
    </row>
    <row r="24" spans="2:9" x14ac:dyDescent="0.25">
      <c r="B24" s="1" t="s">
        <v>21</v>
      </c>
      <c r="D24" s="16">
        <f>SUM(D7,D9,D10,D12)*F25</f>
        <v>0</v>
      </c>
      <c r="F24" s="21">
        <v>10</v>
      </c>
      <c r="G24" s="12" t="s">
        <v>2</v>
      </c>
    </row>
    <row r="25" spans="2:9" x14ac:dyDescent="0.25">
      <c r="B25" s="1" t="s">
        <v>22</v>
      </c>
      <c r="D25" s="16">
        <f>SUM(D5,D7,D9,D10,D11,D12)*F24</f>
        <v>0</v>
      </c>
      <c r="F25" s="21">
        <v>23</v>
      </c>
      <c r="G25" s="12" t="s">
        <v>3</v>
      </c>
    </row>
    <row r="26" spans="2:9" x14ac:dyDescent="0.25">
      <c r="F26" s="22">
        <v>60</v>
      </c>
      <c r="G26" s="14" t="s">
        <v>9</v>
      </c>
    </row>
    <row r="27" spans="2:9" x14ac:dyDescent="0.25">
      <c r="C27" s="4" t="s">
        <v>35</v>
      </c>
      <c r="D27" s="16">
        <f>SUM(D16:D19,D22:D25)</f>
        <v>0</v>
      </c>
    </row>
    <row r="28" spans="2:9" x14ac:dyDescent="0.25">
      <c r="F28" s="3" t="s">
        <v>12</v>
      </c>
    </row>
    <row r="29" spans="2:9" x14ac:dyDescent="0.25">
      <c r="B29"/>
      <c r="C29"/>
      <c r="D29"/>
      <c r="F29" s="3" t="s">
        <v>13</v>
      </c>
    </row>
    <row r="31" spans="2:9" x14ac:dyDescent="0.25">
      <c r="H31" s="42"/>
    </row>
  </sheetData>
  <dataValidations count="2">
    <dataValidation type="list" allowBlank="1" showInputMessage="1" showErrorMessage="1" sqref="B1" xr:uid="{57127A32-14AC-4469-89BE-2F027EB317AA}">
      <formula1>"Select WG, AM, CS, EWN, IES, NE, EP, CDV"</formula1>
    </dataValidation>
    <dataValidation type="list" allowBlank="1" showInputMessage="1" showErrorMessage="1" sqref="B7" xr:uid="{D957FA46-96E7-4CB8-92BC-EE0F9BE5DE8B}">
      <formula1>"1,2"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D781F-2A29-450D-9521-898D262FC41A}">
  <sheetPr>
    <tabColor theme="9" tint="0.59999389629810485"/>
  </sheetPr>
  <dimension ref="B1:I29"/>
  <sheetViews>
    <sheetView workbookViewId="0">
      <selection activeCell="B9" sqref="B9:B10"/>
    </sheetView>
  </sheetViews>
  <sheetFormatPr defaultColWidth="8.85546875" defaultRowHeight="15" x14ac:dyDescent="0.25"/>
  <cols>
    <col min="1" max="1" width="3.42578125" style="1" customWidth="1"/>
    <col min="2" max="2" width="20.140625" style="1" bestFit="1" customWidth="1"/>
    <col min="3" max="3" width="7.28515625" style="1" customWidth="1"/>
    <col min="4" max="4" width="14.140625" style="1" customWidth="1"/>
    <col min="5" max="5" width="11.85546875" style="1" customWidth="1"/>
    <col min="6" max="6" width="8.85546875" style="1"/>
    <col min="7" max="7" width="14.7109375" style="1" customWidth="1"/>
    <col min="8" max="8" width="8.7109375" style="1" bestFit="1" customWidth="1"/>
    <col min="9" max="9" width="6" style="3" customWidth="1"/>
    <col min="10" max="11" width="8.85546875" style="1" customWidth="1"/>
    <col min="12" max="16384" width="8.85546875" style="1"/>
  </cols>
  <sheetData>
    <row r="1" spans="2:9" ht="15.75" x14ac:dyDescent="0.25">
      <c r="B1" s="26" t="s">
        <v>38</v>
      </c>
      <c r="F1" s="2" t="s">
        <v>39</v>
      </c>
      <c r="G1" s="17">
        <f>D27</f>
        <v>0</v>
      </c>
    </row>
    <row r="3" spans="2:9" x14ac:dyDescent="0.25">
      <c r="B3" s="4" t="s">
        <v>48</v>
      </c>
      <c r="C3" s="4"/>
      <c r="D3" s="4" t="s">
        <v>11</v>
      </c>
      <c r="H3" s="41" t="s">
        <v>60</v>
      </c>
      <c r="I3" s="41"/>
    </row>
    <row r="4" spans="2:9" ht="15.75" x14ac:dyDescent="0.25">
      <c r="B4" s="28" t="s">
        <v>41</v>
      </c>
      <c r="D4" s="1" t="s">
        <v>34</v>
      </c>
      <c r="H4" s="43"/>
      <c r="I4" s="38" t="s">
        <v>59</v>
      </c>
    </row>
    <row r="5" spans="2:9" x14ac:dyDescent="0.25">
      <c r="D5" s="18"/>
      <c r="H5" s="43"/>
      <c r="I5" s="38" t="s">
        <v>53</v>
      </c>
    </row>
    <row r="6" spans="2:9" x14ac:dyDescent="0.25">
      <c r="B6" s="4" t="s">
        <v>8</v>
      </c>
      <c r="D6" s="1" t="s">
        <v>45</v>
      </c>
      <c r="H6" s="43"/>
      <c r="I6" s="38" t="s">
        <v>54</v>
      </c>
    </row>
    <row r="7" spans="2:9" x14ac:dyDescent="0.25">
      <c r="B7" s="19">
        <v>1</v>
      </c>
      <c r="D7" s="18"/>
      <c r="H7" s="43"/>
      <c r="I7" s="38" t="s">
        <v>55</v>
      </c>
    </row>
    <row r="8" spans="2:9" x14ac:dyDescent="0.25">
      <c r="D8" s="1" t="s">
        <v>46</v>
      </c>
      <c r="H8" s="43"/>
      <c r="I8" s="38" t="s">
        <v>56</v>
      </c>
    </row>
    <row r="9" spans="2:9" x14ac:dyDescent="0.25">
      <c r="B9" s="4" t="s">
        <v>69</v>
      </c>
      <c r="C9" s="6" t="s">
        <v>30</v>
      </c>
      <c r="D9" s="19"/>
      <c r="E9" s="16">
        <f>F19*I16*D9*2</f>
        <v>0</v>
      </c>
      <c r="H9" s="43"/>
      <c r="I9" s="38" t="s">
        <v>57</v>
      </c>
    </row>
    <row r="10" spans="2:9" x14ac:dyDescent="0.25">
      <c r="B10" s="31"/>
      <c r="C10" s="6" t="s">
        <v>31</v>
      </c>
      <c r="D10" s="19"/>
      <c r="E10" s="16">
        <f>F19*I17*D10*2</f>
        <v>0</v>
      </c>
      <c r="H10" s="43"/>
      <c r="I10" s="38" t="s">
        <v>61</v>
      </c>
    </row>
    <row r="11" spans="2:9" x14ac:dyDescent="0.25">
      <c r="C11" s="6" t="s">
        <v>32</v>
      </c>
      <c r="D11" s="19"/>
      <c r="E11" s="16">
        <f>F19*I18*D11*2</f>
        <v>0</v>
      </c>
      <c r="H11" s="43"/>
      <c r="I11" s="39" t="s">
        <v>58</v>
      </c>
    </row>
    <row r="12" spans="2:9" x14ac:dyDescent="0.25">
      <c r="C12" s="6" t="s">
        <v>33</v>
      </c>
      <c r="D12" s="19"/>
      <c r="E12" s="16">
        <f>F19*I19*D12*2</f>
        <v>0</v>
      </c>
    </row>
    <row r="13" spans="2:9" x14ac:dyDescent="0.25">
      <c r="C13" s="6"/>
      <c r="D13" s="7" t="s">
        <v>37</v>
      </c>
      <c r="E13" s="16">
        <f>SUM(E9:E12)</f>
        <v>0</v>
      </c>
    </row>
    <row r="14" spans="2:9" x14ac:dyDescent="0.25">
      <c r="C14" s="6"/>
      <c r="D14" s="8"/>
    </row>
    <row r="15" spans="2:9" x14ac:dyDescent="0.25">
      <c r="B15" s="4" t="s">
        <v>14</v>
      </c>
      <c r="F15" s="9" t="s">
        <v>36</v>
      </c>
      <c r="I15" s="1"/>
    </row>
    <row r="16" spans="2:9" x14ac:dyDescent="0.25">
      <c r="B16" s="1" t="s">
        <v>15</v>
      </c>
      <c r="D16" s="16">
        <f>F16*D7*2</f>
        <v>0</v>
      </c>
      <c r="F16" s="20">
        <v>500</v>
      </c>
      <c r="G16" s="10" t="s">
        <v>10</v>
      </c>
      <c r="H16" s="11" t="s">
        <v>26</v>
      </c>
      <c r="I16" s="23">
        <v>280</v>
      </c>
    </row>
    <row r="17" spans="2:9" x14ac:dyDescent="0.25">
      <c r="B17" s="1" t="s">
        <v>16</v>
      </c>
      <c r="D17" s="16">
        <f>SUM(D7+D9+D10+D12)*F17*B7</f>
        <v>0</v>
      </c>
      <c r="F17" s="21">
        <v>96</v>
      </c>
      <c r="G17" s="12" t="s">
        <v>4</v>
      </c>
      <c r="H17" s="13" t="s">
        <v>27</v>
      </c>
      <c r="I17" s="24">
        <v>560</v>
      </c>
    </row>
    <row r="18" spans="2:9" x14ac:dyDescent="0.25">
      <c r="B18" s="1" t="s">
        <v>17</v>
      </c>
      <c r="D18" s="16">
        <f>SUM(D7,D9,D10,D12)*F18*SUM(2,B7)</f>
        <v>0</v>
      </c>
      <c r="F18" s="21">
        <v>130</v>
      </c>
      <c r="G18" s="12" t="s">
        <v>5</v>
      </c>
      <c r="H18" s="13" t="s">
        <v>28</v>
      </c>
      <c r="I18" s="24">
        <v>52</v>
      </c>
    </row>
    <row r="19" spans="2:9" x14ac:dyDescent="0.25">
      <c r="B19" s="1" t="s">
        <v>23</v>
      </c>
      <c r="D19" s="16">
        <f>E13</f>
        <v>0</v>
      </c>
      <c r="F19" s="22">
        <v>0.57999999999999996</v>
      </c>
      <c r="G19" s="14" t="s">
        <v>40</v>
      </c>
      <c r="H19" s="15" t="s">
        <v>29</v>
      </c>
      <c r="I19" s="25">
        <v>463</v>
      </c>
    </row>
    <row r="21" spans="2:9" x14ac:dyDescent="0.25">
      <c r="B21" s="4" t="s">
        <v>18</v>
      </c>
      <c r="F21" s="9" t="s">
        <v>18</v>
      </c>
    </row>
    <row r="22" spans="2:9" x14ac:dyDescent="0.25">
      <c r="B22" s="1" t="s">
        <v>19</v>
      </c>
      <c r="D22" s="16">
        <f>SUM(D7,D9,D10,D12)*F22</f>
        <v>0</v>
      </c>
      <c r="F22" s="20">
        <v>13</v>
      </c>
      <c r="G22" s="10" t="s">
        <v>0</v>
      </c>
    </row>
    <row r="23" spans="2:9" x14ac:dyDescent="0.25">
      <c r="B23" s="1" t="s">
        <v>20</v>
      </c>
      <c r="D23" s="16">
        <f>SUM(D5,D7,D9,D10,D11,D12)*F23</f>
        <v>0</v>
      </c>
      <c r="F23" s="21">
        <v>14</v>
      </c>
      <c r="G23" s="12" t="s">
        <v>1</v>
      </c>
    </row>
    <row r="24" spans="2:9" x14ac:dyDescent="0.25">
      <c r="B24" s="1" t="s">
        <v>21</v>
      </c>
      <c r="D24" s="16">
        <f>SUM(D7,D9,D10,D12)*F25</f>
        <v>0</v>
      </c>
      <c r="F24" s="21">
        <v>10</v>
      </c>
      <c r="G24" s="12" t="s">
        <v>2</v>
      </c>
    </row>
    <row r="25" spans="2:9" x14ac:dyDescent="0.25">
      <c r="B25" s="1" t="s">
        <v>22</v>
      </c>
      <c r="D25" s="16">
        <f>SUM(D5,D7,D9,D10,D11,D12)*F24</f>
        <v>0</v>
      </c>
      <c r="F25" s="21">
        <v>23</v>
      </c>
      <c r="G25" s="12" t="s">
        <v>3</v>
      </c>
    </row>
    <row r="26" spans="2:9" x14ac:dyDescent="0.25">
      <c r="F26" s="22">
        <v>60</v>
      </c>
      <c r="G26" s="14" t="s">
        <v>9</v>
      </c>
    </row>
    <row r="27" spans="2:9" x14ac:dyDescent="0.25">
      <c r="C27" s="4" t="s">
        <v>35</v>
      </c>
      <c r="D27" s="16">
        <f>SUM(D16:D19,D22:D25)</f>
        <v>0</v>
      </c>
    </row>
    <row r="28" spans="2:9" x14ac:dyDescent="0.25">
      <c r="F28" s="3" t="s">
        <v>12</v>
      </c>
    </row>
    <row r="29" spans="2:9" x14ac:dyDescent="0.25">
      <c r="B29" s="4"/>
      <c r="D29"/>
      <c r="F29" s="3" t="s">
        <v>13</v>
      </c>
    </row>
  </sheetData>
  <dataValidations count="2">
    <dataValidation type="list" allowBlank="1" showInputMessage="1" showErrorMessage="1" sqref="B7" xr:uid="{32D3FB14-06F5-4A70-B262-8F71ED3E81EA}">
      <formula1>"1,2"</formula1>
    </dataValidation>
    <dataValidation type="list" allowBlank="1" showInputMessage="1" showErrorMessage="1" sqref="B1" xr:uid="{DC7F7C21-97CC-4C41-9FE0-2C333A7C1BA1}">
      <formula1>"Select WG, AM, CS, EWN, IES, NE, EP, CDV"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DB09B-64C1-48B5-AC16-468BFD59DE0B}">
  <sheetPr>
    <tabColor theme="4" tint="0.39997558519241921"/>
  </sheetPr>
  <dimension ref="B1:I29"/>
  <sheetViews>
    <sheetView workbookViewId="0">
      <selection activeCell="B9" sqref="B9:B10"/>
    </sheetView>
  </sheetViews>
  <sheetFormatPr defaultColWidth="8.85546875" defaultRowHeight="15" x14ac:dyDescent="0.25"/>
  <cols>
    <col min="1" max="1" width="3.42578125" style="1" customWidth="1"/>
    <col min="2" max="2" width="18.28515625" style="1" bestFit="1" customWidth="1"/>
    <col min="3" max="3" width="7.28515625" style="1" customWidth="1"/>
    <col min="4" max="4" width="14.140625" style="1" customWidth="1"/>
    <col min="5" max="5" width="11.85546875" style="1" customWidth="1"/>
    <col min="6" max="6" width="8.85546875" style="1"/>
    <col min="7" max="7" width="14.7109375" style="1" customWidth="1"/>
    <col min="8" max="8" width="8.7109375" style="1" bestFit="1" customWidth="1"/>
    <col min="9" max="9" width="7.7109375" style="3" customWidth="1"/>
    <col min="10" max="11" width="8.85546875" style="1" customWidth="1"/>
    <col min="12" max="16384" width="8.85546875" style="1"/>
  </cols>
  <sheetData>
    <row r="1" spans="2:9" ht="15.75" x14ac:dyDescent="0.25">
      <c r="B1" s="26" t="s">
        <v>38</v>
      </c>
      <c r="F1" s="2" t="s">
        <v>39</v>
      </c>
      <c r="G1" s="17">
        <f>D27</f>
        <v>0</v>
      </c>
    </row>
    <row r="3" spans="2:9" x14ac:dyDescent="0.25">
      <c r="B3" s="4" t="s">
        <v>48</v>
      </c>
      <c r="C3" s="4"/>
      <c r="D3" s="4" t="s">
        <v>11</v>
      </c>
      <c r="H3" s="41" t="s">
        <v>60</v>
      </c>
      <c r="I3" s="41"/>
    </row>
    <row r="4" spans="2:9" ht="15.75" x14ac:dyDescent="0.25">
      <c r="B4" s="27" t="s">
        <v>42</v>
      </c>
      <c r="D4" s="1" t="s">
        <v>34</v>
      </c>
      <c r="H4" s="43"/>
      <c r="I4" s="38" t="s">
        <v>59</v>
      </c>
    </row>
    <row r="5" spans="2:9" x14ac:dyDescent="0.25">
      <c r="D5" s="18"/>
      <c r="H5" s="43"/>
      <c r="I5" s="38" t="s">
        <v>53</v>
      </c>
    </row>
    <row r="6" spans="2:9" x14ac:dyDescent="0.25">
      <c r="B6" s="4" t="s">
        <v>8</v>
      </c>
      <c r="D6" s="1" t="s">
        <v>45</v>
      </c>
      <c r="H6" s="43"/>
      <c r="I6" s="38" t="s">
        <v>54</v>
      </c>
    </row>
    <row r="7" spans="2:9" x14ac:dyDescent="0.25">
      <c r="B7" s="19">
        <v>1</v>
      </c>
      <c r="D7" s="18"/>
      <c r="H7" s="43"/>
      <c r="I7" s="38" t="s">
        <v>55</v>
      </c>
    </row>
    <row r="8" spans="2:9" x14ac:dyDescent="0.25">
      <c r="D8" s="1" t="s">
        <v>46</v>
      </c>
      <c r="H8" s="43"/>
      <c r="I8" s="38" t="s">
        <v>56</v>
      </c>
    </row>
    <row r="9" spans="2:9" x14ac:dyDescent="0.25">
      <c r="B9" s="4" t="s">
        <v>69</v>
      </c>
      <c r="C9" s="6" t="s">
        <v>30</v>
      </c>
      <c r="D9" s="19"/>
      <c r="E9" s="16">
        <f>F19*I16*D9*2</f>
        <v>0</v>
      </c>
      <c r="H9" s="43"/>
      <c r="I9" s="38" t="s">
        <v>57</v>
      </c>
    </row>
    <row r="10" spans="2:9" x14ac:dyDescent="0.25">
      <c r="B10" s="31"/>
      <c r="C10" s="6" t="s">
        <v>31</v>
      </c>
      <c r="D10" s="19"/>
      <c r="E10" s="16">
        <f>F19*I17*D10*2</f>
        <v>0</v>
      </c>
      <c r="H10" s="43"/>
      <c r="I10" s="38" t="s">
        <v>61</v>
      </c>
    </row>
    <row r="11" spans="2:9" x14ac:dyDescent="0.25">
      <c r="C11" s="6" t="s">
        <v>32</v>
      </c>
      <c r="D11" s="19"/>
      <c r="E11" s="16">
        <f>F19*I18*D11*2</f>
        <v>0</v>
      </c>
      <c r="H11" s="43"/>
      <c r="I11" s="39" t="s">
        <v>58</v>
      </c>
    </row>
    <row r="12" spans="2:9" x14ac:dyDescent="0.25">
      <c r="C12" s="6" t="s">
        <v>33</v>
      </c>
      <c r="D12" s="19"/>
      <c r="E12" s="16">
        <f>F19*I19*D12*2</f>
        <v>0</v>
      </c>
    </row>
    <row r="13" spans="2:9" x14ac:dyDescent="0.25">
      <c r="C13" s="6"/>
      <c r="D13" s="7" t="s">
        <v>37</v>
      </c>
      <c r="E13" s="16">
        <f>SUM(E9:E12)</f>
        <v>0</v>
      </c>
    </row>
    <row r="14" spans="2:9" x14ac:dyDescent="0.25">
      <c r="C14" s="6"/>
      <c r="D14" s="8"/>
    </row>
    <row r="15" spans="2:9" x14ac:dyDescent="0.25">
      <c r="B15" s="4" t="s">
        <v>14</v>
      </c>
      <c r="F15" s="9" t="s">
        <v>36</v>
      </c>
      <c r="I15" s="1"/>
    </row>
    <row r="16" spans="2:9" x14ac:dyDescent="0.25">
      <c r="B16" s="1" t="s">
        <v>15</v>
      </c>
      <c r="D16" s="16">
        <f>F16*D7*2</f>
        <v>0</v>
      </c>
      <c r="F16" s="20">
        <v>500</v>
      </c>
      <c r="G16" s="10" t="s">
        <v>10</v>
      </c>
      <c r="H16" s="11" t="s">
        <v>26</v>
      </c>
      <c r="I16" s="23">
        <v>280</v>
      </c>
    </row>
    <row r="17" spans="2:9" x14ac:dyDescent="0.25">
      <c r="B17" s="1" t="s">
        <v>16</v>
      </c>
      <c r="D17" s="16">
        <f>SUM(D7+D9+D10+D12)*F17*B7</f>
        <v>0</v>
      </c>
      <c r="F17" s="21">
        <v>96</v>
      </c>
      <c r="G17" s="12" t="s">
        <v>4</v>
      </c>
      <c r="H17" s="13" t="s">
        <v>27</v>
      </c>
      <c r="I17" s="24">
        <v>560</v>
      </c>
    </row>
    <row r="18" spans="2:9" x14ac:dyDescent="0.25">
      <c r="B18" s="1" t="s">
        <v>17</v>
      </c>
      <c r="D18" s="16">
        <f>SUM(D7,D9,D10,D12)*F18*B7</f>
        <v>0</v>
      </c>
      <c r="F18" s="21">
        <v>130</v>
      </c>
      <c r="G18" s="12" t="s">
        <v>5</v>
      </c>
      <c r="H18" s="13" t="s">
        <v>28</v>
      </c>
      <c r="I18" s="24">
        <v>52</v>
      </c>
    </row>
    <row r="19" spans="2:9" x14ac:dyDescent="0.25">
      <c r="B19" s="1" t="s">
        <v>23</v>
      </c>
      <c r="D19" s="16">
        <f>E13</f>
        <v>0</v>
      </c>
      <c r="F19" s="22">
        <v>0.57999999999999996</v>
      </c>
      <c r="G19" s="14" t="s">
        <v>40</v>
      </c>
      <c r="H19" s="15" t="s">
        <v>29</v>
      </c>
      <c r="I19" s="25">
        <v>463</v>
      </c>
    </row>
    <row r="21" spans="2:9" x14ac:dyDescent="0.25">
      <c r="B21" s="4" t="s">
        <v>18</v>
      </c>
      <c r="F21" s="9" t="s">
        <v>18</v>
      </c>
    </row>
    <row r="22" spans="2:9" x14ac:dyDescent="0.25">
      <c r="B22" s="1" t="s">
        <v>19</v>
      </c>
      <c r="D22" s="16">
        <f>SUM(D7,D9,D10,D12)*F22*B7</f>
        <v>0</v>
      </c>
      <c r="F22" s="20">
        <v>13</v>
      </c>
      <c r="G22" s="10" t="s">
        <v>0</v>
      </c>
    </row>
    <row r="23" spans="2:9" x14ac:dyDescent="0.25">
      <c r="B23" s="1" t="s">
        <v>20</v>
      </c>
      <c r="D23" s="16">
        <f>SUM(D5,D7,D9,D10,D11,D12)*F23*B7</f>
        <v>0</v>
      </c>
      <c r="F23" s="21">
        <v>14</v>
      </c>
      <c r="G23" s="12" t="s">
        <v>1</v>
      </c>
    </row>
    <row r="24" spans="2:9" x14ac:dyDescent="0.25">
      <c r="B24" s="1" t="s">
        <v>21</v>
      </c>
      <c r="D24" s="16">
        <f>SUM(D7,D9,D10,D12)*F25*B7</f>
        <v>0</v>
      </c>
      <c r="F24" s="21">
        <v>10</v>
      </c>
      <c r="G24" s="12" t="s">
        <v>2</v>
      </c>
    </row>
    <row r="25" spans="2:9" x14ac:dyDescent="0.25">
      <c r="B25" s="1" t="s">
        <v>22</v>
      </c>
      <c r="D25" s="16">
        <f>SUM(D5,D7,D9,D10,D11,D12)*F24*B7</f>
        <v>0</v>
      </c>
      <c r="F25" s="21">
        <v>23</v>
      </c>
      <c r="G25" s="12" t="s">
        <v>3</v>
      </c>
    </row>
    <row r="26" spans="2:9" x14ac:dyDescent="0.25">
      <c r="F26" s="22">
        <v>60</v>
      </c>
      <c r="G26" s="14" t="s">
        <v>9</v>
      </c>
    </row>
    <row r="27" spans="2:9" x14ac:dyDescent="0.25">
      <c r="C27" s="4" t="s">
        <v>35</v>
      </c>
      <c r="D27" s="16">
        <f>SUM(D16:D19,D22:D25)</f>
        <v>0</v>
      </c>
    </row>
    <row r="28" spans="2:9" x14ac:dyDescent="0.25">
      <c r="F28" s="3" t="s">
        <v>12</v>
      </c>
    </row>
    <row r="29" spans="2:9" x14ac:dyDescent="0.25">
      <c r="B29"/>
      <c r="C29"/>
      <c r="D29"/>
      <c r="F29" s="3" t="s">
        <v>13</v>
      </c>
    </row>
  </sheetData>
  <dataValidations count="2">
    <dataValidation type="list" allowBlank="1" showInputMessage="1" showErrorMessage="1" sqref="B1" xr:uid="{3EE57499-9D00-46D8-B2BD-277411212FB6}">
      <formula1>"Select WG, AM, CS, EWN, IES, NE, EP, CDV"</formula1>
    </dataValidation>
    <dataValidation type="list" allowBlank="1" showInputMessage="1" showErrorMessage="1" sqref="B7" xr:uid="{A7E361E3-E4EF-407E-9FB2-14D253997668}">
      <formula1>"1,2,3,4,5"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31878-A10A-4F33-A06D-4438B0617E76}">
  <sheetPr>
    <tabColor theme="7" tint="0.39997558519241921"/>
  </sheetPr>
  <dimension ref="B1:I31"/>
  <sheetViews>
    <sheetView workbookViewId="0">
      <selection activeCell="B9" sqref="B9:B10"/>
    </sheetView>
  </sheetViews>
  <sheetFormatPr defaultColWidth="8.85546875" defaultRowHeight="15" x14ac:dyDescent="0.25"/>
  <cols>
    <col min="1" max="1" width="3.42578125" style="1" customWidth="1"/>
    <col min="2" max="2" width="15.7109375" style="1" customWidth="1"/>
    <col min="3" max="3" width="7.28515625" style="1" customWidth="1"/>
    <col min="4" max="4" width="14.140625" style="1" customWidth="1"/>
    <col min="5" max="5" width="11.85546875" style="1" customWidth="1"/>
    <col min="6" max="6" width="8.85546875" style="1"/>
    <col min="7" max="7" width="14.7109375" style="1" customWidth="1"/>
    <col min="8" max="8" width="8.7109375" style="1" bestFit="1" customWidth="1"/>
    <col min="9" max="9" width="5.28515625" style="3" customWidth="1"/>
    <col min="10" max="11" width="8.85546875" style="1" customWidth="1"/>
    <col min="12" max="16384" width="8.85546875" style="1"/>
  </cols>
  <sheetData>
    <row r="1" spans="2:9" ht="15.75" x14ac:dyDescent="0.25">
      <c r="B1" s="26" t="s">
        <v>38</v>
      </c>
      <c r="F1" s="2" t="s">
        <v>39</v>
      </c>
      <c r="G1" s="17">
        <f>D27</f>
        <v>0</v>
      </c>
    </row>
    <row r="3" spans="2:9" x14ac:dyDescent="0.25">
      <c r="B3" s="4" t="s">
        <v>48</v>
      </c>
      <c r="C3" s="4"/>
      <c r="D3" s="4" t="s">
        <v>11</v>
      </c>
      <c r="H3" s="40" t="s">
        <v>60</v>
      </c>
      <c r="I3" s="40"/>
    </row>
    <row r="4" spans="2:9" ht="15.75" x14ac:dyDescent="0.25">
      <c r="B4" s="30" t="s">
        <v>6</v>
      </c>
      <c r="D4" s="1" t="s">
        <v>34</v>
      </c>
      <c r="H4" s="43"/>
      <c r="I4" s="38" t="s">
        <v>59</v>
      </c>
    </row>
    <row r="5" spans="2:9" x14ac:dyDescent="0.25">
      <c r="D5" s="18"/>
      <c r="H5" s="43"/>
      <c r="I5" s="38" t="s">
        <v>53</v>
      </c>
    </row>
    <row r="6" spans="2:9" x14ac:dyDescent="0.25">
      <c r="B6" s="4" t="s">
        <v>8</v>
      </c>
      <c r="D6" s="1" t="s">
        <v>24</v>
      </c>
      <c r="H6" s="43"/>
      <c r="I6" s="38" t="s">
        <v>54</v>
      </c>
    </row>
    <row r="7" spans="2:9" x14ac:dyDescent="0.25">
      <c r="B7" s="5">
        <v>1</v>
      </c>
      <c r="D7" s="18"/>
      <c r="H7" s="43"/>
      <c r="I7" s="38" t="s">
        <v>55</v>
      </c>
    </row>
    <row r="8" spans="2:9" x14ac:dyDescent="0.25">
      <c r="D8" s="1" t="s">
        <v>25</v>
      </c>
      <c r="H8" s="43"/>
      <c r="I8" s="38" t="s">
        <v>56</v>
      </c>
    </row>
    <row r="9" spans="2:9" x14ac:dyDescent="0.25">
      <c r="B9" s="4" t="s">
        <v>69</v>
      </c>
      <c r="C9" s="6" t="s">
        <v>30</v>
      </c>
      <c r="D9" s="19"/>
      <c r="E9" s="16">
        <f>F19*I16*D9*2</f>
        <v>0</v>
      </c>
      <c r="H9" s="43"/>
      <c r="I9" s="38" t="s">
        <v>57</v>
      </c>
    </row>
    <row r="10" spans="2:9" x14ac:dyDescent="0.25">
      <c r="B10" s="31"/>
      <c r="C10" s="6" t="s">
        <v>31</v>
      </c>
      <c r="D10" s="19"/>
      <c r="E10" s="16">
        <f>F19*I17*D10*2</f>
        <v>0</v>
      </c>
      <c r="H10" s="43"/>
      <c r="I10" s="38" t="s">
        <v>61</v>
      </c>
    </row>
    <row r="11" spans="2:9" x14ac:dyDescent="0.25">
      <c r="C11" s="6" t="s">
        <v>32</v>
      </c>
      <c r="D11" s="19"/>
      <c r="E11" s="16">
        <f>F19*I18*D11*2</f>
        <v>0</v>
      </c>
      <c r="H11" s="43"/>
      <c r="I11" s="39" t="s">
        <v>58</v>
      </c>
    </row>
    <row r="12" spans="2:9" x14ac:dyDescent="0.25">
      <c r="C12" s="6" t="s">
        <v>33</v>
      </c>
      <c r="D12" s="19"/>
      <c r="E12" s="16">
        <f>F19*I19*D12*2</f>
        <v>0</v>
      </c>
    </row>
    <row r="13" spans="2:9" x14ac:dyDescent="0.25">
      <c r="C13" s="6"/>
      <c r="D13" s="7" t="s">
        <v>37</v>
      </c>
      <c r="E13" s="16">
        <f>SUM(E9:E12)</f>
        <v>0</v>
      </c>
    </row>
    <row r="14" spans="2:9" x14ac:dyDescent="0.25">
      <c r="C14" s="6"/>
      <c r="D14" s="8"/>
    </row>
    <row r="15" spans="2:9" x14ac:dyDescent="0.25">
      <c r="B15" s="4" t="s">
        <v>14</v>
      </c>
      <c r="F15" s="9" t="s">
        <v>36</v>
      </c>
      <c r="I15" s="1"/>
    </row>
    <row r="16" spans="2:9" x14ac:dyDescent="0.25">
      <c r="B16" s="1" t="s">
        <v>15</v>
      </c>
      <c r="D16" s="16">
        <f>F16*D7*2</f>
        <v>0</v>
      </c>
      <c r="F16" s="20">
        <v>500</v>
      </c>
      <c r="G16" s="10" t="s">
        <v>10</v>
      </c>
      <c r="H16" s="11" t="s">
        <v>26</v>
      </c>
      <c r="I16" s="23">
        <v>280</v>
      </c>
    </row>
    <row r="17" spans="2:9" x14ac:dyDescent="0.25">
      <c r="B17" s="1" t="s">
        <v>16</v>
      </c>
      <c r="D17" s="16">
        <f>F17*D7*SUM(D9,D10,D12)</f>
        <v>0</v>
      </c>
      <c r="F17" s="21">
        <v>96</v>
      </c>
      <c r="G17" s="12" t="s">
        <v>4</v>
      </c>
      <c r="H17" s="13" t="s">
        <v>27</v>
      </c>
      <c r="I17" s="24">
        <v>560</v>
      </c>
    </row>
    <row r="18" spans="2:9" x14ac:dyDescent="0.25">
      <c r="B18" s="1" t="s">
        <v>17</v>
      </c>
      <c r="D18" s="16">
        <f>F18*D7*2</f>
        <v>0</v>
      </c>
      <c r="F18" s="21">
        <v>130</v>
      </c>
      <c r="G18" s="12" t="s">
        <v>5</v>
      </c>
      <c r="H18" s="13" t="s">
        <v>28</v>
      </c>
      <c r="I18" s="24">
        <v>52</v>
      </c>
    </row>
    <row r="19" spans="2:9" x14ac:dyDescent="0.25">
      <c r="B19" s="1" t="s">
        <v>23</v>
      </c>
      <c r="D19" s="16">
        <f>E13</f>
        <v>0</v>
      </c>
      <c r="F19" s="22">
        <v>0.57999999999999996</v>
      </c>
      <c r="G19" s="14" t="s">
        <v>40</v>
      </c>
      <c r="H19" s="15" t="s">
        <v>29</v>
      </c>
      <c r="I19" s="25">
        <v>463</v>
      </c>
    </row>
    <row r="21" spans="2:9" x14ac:dyDescent="0.25">
      <c r="B21" s="4" t="s">
        <v>18</v>
      </c>
      <c r="F21" s="9" t="s">
        <v>18</v>
      </c>
    </row>
    <row r="22" spans="2:9" x14ac:dyDescent="0.25">
      <c r="B22" s="1" t="s">
        <v>19</v>
      </c>
      <c r="D22" s="16">
        <f>SUM(D7,D9,D10,D12)*F22</f>
        <v>0</v>
      </c>
      <c r="F22" s="20">
        <v>13</v>
      </c>
      <c r="G22" s="10" t="s">
        <v>0</v>
      </c>
    </row>
    <row r="23" spans="2:9" x14ac:dyDescent="0.25">
      <c r="B23" s="1" t="s">
        <v>20</v>
      </c>
      <c r="D23" s="16">
        <f>SUM(D5,D7,D9,D10,D11,D12)*F23</f>
        <v>0</v>
      </c>
      <c r="F23" s="21">
        <v>14</v>
      </c>
      <c r="G23" s="12" t="s">
        <v>1</v>
      </c>
    </row>
    <row r="24" spans="2:9" x14ac:dyDescent="0.25">
      <c r="B24" s="1" t="s">
        <v>21</v>
      </c>
      <c r="D24" s="16">
        <f>SUM(D7,D9,D10,D12)*F24</f>
        <v>0</v>
      </c>
      <c r="F24" s="21">
        <v>23</v>
      </c>
      <c r="G24" s="12" t="s">
        <v>3</v>
      </c>
    </row>
    <row r="25" spans="2:9" x14ac:dyDescent="0.25">
      <c r="B25" s="1" t="s">
        <v>22</v>
      </c>
      <c r="D25" s="16">
        <f>SUM(D5,D7,D9,D10,D11,D12)*F25</f>
        <v>0</v>
      </c>
      <c r="F25" s="21">
        <v>10</v>
      </c>
      <c r="G25" s="12" t="s">
        <v>2</v>
      </c>
    </row>
    <row r="26" spans="2:9" x14ac:dyDescent="0.25">
      <c r="F26" s="22">
        <v>60</v>
      </c>
      <c r="G26" s="14" t="s">
        <v>9</v>
      </c>
    </row>
    <row r="27" spans="2:9" x14ac:dyDescent="0.25">
      <c r="C27" s="4" t="s">
        <v>35</v>
      </c>
      <c r="D27" s="16">
        <f>SUM(D16:D19,D22:D25)</f>
        <v>0</v>
      </c>
    </row>
    <row r="28" spans="2:9" x14ac:dyDescent="0.25">
      <c r="F28" s="3" t="s">
        <v>12</v>
      </c>
    </row>
    <row r="29" spans="2:9" x14ac:dyDescent="0.25">
      <c r="B29"/>
      <c r="C29"/>
      <c r="D29"/>
      <c r="F29" s="3" t="s">
        <v>13</v>
      </c>
    </row>
    <row r="30" spans="2:9" x14ac:dyDescent="0.25">
      <c r="B30"/>
      <c r="C30"/>
      <c r="D30"/>
    </row>
    <row r="31" spans="2:9" x14ac:dyDescent="0.25">
      <c r="H31" s="42"/>
    </row>
  </sheetData>
  <dataValidations count="1">
    <dataValidation type="list" allowBlank="1" showInputMessage="1" showErrorMessage="1" sqref="B1" xr:uid="{B5F26A37-7BB6-4A20-A5AC-293668B5DC76}">
      <formula1>"Select WG, AM, CS, EWN, IES, NE, EP, CDV"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142A-8FC3-4C26-91F4-022B55F03947}">
  <sheetPr>
    <tabColor rgb="FFFFFF99"/>
  </sheetPr>
  <dimension ref="B1:I26"/>
  <sheetViews>
    <sheetView workbookViewId="0">
      <selection activeCell="B7" sqref="B7"/>
    </sheetView>
  </sheetViews>
  <sheetFormatPr defaultColWidth="8.85546875" defaultRowHeight="15" x14ac:dyDescent="0.25"/>
  <cols>
    <col min="1" max="1" width="3.42578125" style="1" customWidth="1"/>
    <col min="2" max="2" width="17.5703125" style="1" customWidth="1"/>
    <col min="3" max="3" width="7.28515625" style="1" customWidth="1"/>
    <col min="4" max="4" width="14.140625" style="1" customWidth="1"/>
    <col min="5" max="5" width="3.7109375" style="1" customWidth="1"/>
    <col min="6" max="6" width="8.85546875" style="1"/>
    <col min="7" max="7" width="14.7109375" style="1" customWidth="1"/>
    <col min="8" max="8" width="8.7109375" style="1" bestFit="1" customWidth="1"/>
    <col min="9" max="9" width="7.7109375" style="3" customWidth="1"/>
    <col min="10" max="16384" width="8.85546875" style="1"/>
  </cols>
  <sheetData>
    <row r="1" spans="2:9" ht="15.75" x14ac:dyDescent="0.25">
      <c r="B1" s="26" t="s">
        <v>38</v>
      </c>
      <c r="F1" s="2" t="s">
        <v>39</v>
      </c>
      <c r="G1" s="17">
        <f>D24</f>
        <v>60</v>
      </c>
    </row>
    <row r="3" spans="2:9" x14ac:dyDescent="0.25">
      <c r="B3" s="4" t="s">
        <v>50</v>
      </c>
      <c r="C3" s="47"/>
      <c r="D3" s="47"/>
      <c r="E3" s="47"/>
      <c r="F3" s="47"/>
      <c r="G3" s="47"/>
    </row>
    <row r="4" spans="2:9" x14ac:dyDescent="0.25">
      <c r="B4" s="4" t="s">
        <v>52</v>
      </c>
      <c r="C4" s="47"/>
      <c r="D4" s="47"/>
      <c r="E4" s="47"/>
      <c r="F4" s="47"/>
      <c r="G4" s="47"/>
    </row>
    <row r="6" spans="2:9" x14ac:dyDescent="0.25">
      <c r="B6" s="4" t="s">
        <v>49</v>
      </c>
      <c r="C6" s="4"/>
      <c r="D6" s="4"/>
    </row>
    <row r="7" spans="2:9" x14ac:dyDescent="0.25">
      <c r="B7" s="34" t="s">
        <v>51</v>
      </c>
    </row>
    <row r="8" spans="2:9" x14ac:dyDescent="0.25">
      <c r="D8" s="32"/>
    </row>
    <row r="9" spans="2:9" x14ac:dyDescent="0.25">
      <c r="B9" s="4" t="s">
        <v>8</v>
      </c>
    </row>
    <row r="10" spans="2:9" x14ac:dyDescent="0.25">
      <c r="B10" s="19">
        <v>1</v>
      </c>
      <c r="D10" s="32"/>
    </row>
    <row r="12" spans="2:9" x14ac:dyDescent="0.25">
      <c r="B12" s="4" t="s">
        <v>14</v>
      </c>
      <c r="F12" s="9" t="s">
        <v>36</v>
      </c>
      <c r="I12" s="1"/>
    </row>
    <row r="13" spans="2:9" x14ac:dyDescent="0.25">
      <c r="B13" s="1" t="s">
        <v>15</v>
      </c>
      <c r="D13" s="16">
        <f>F13*D10*2</f>
        <v>0</v>
      </c>
      <c r="F13" s="20">
        <v>500</v>
      </c>
      <c r="G13" s="10" t="s">
        <v>10</v>
      </c>
      <c r="I13" s="1"/>
    </row>
    <row r="14" spans="2:9" x14ac:dyDescent="0.25">
      <c r="B14" s="1" t="s">
        <v>16</v>
      </c>
      <c r="D14" s="16">
        <f>F14*D10</f>
        <v>0</v>
      </c>
      <c r="F14" s="21">
        <v>96</v>
      </c>
      <c r="G14" s="12" t="s">
        <v>4</v>
      </c>
      <c r="I14" s="1"/>
    </row>
    <row r="15" spans="2:9" x14ac:dyDescent="0.25">
      <c r="B15" s="1" t="s">
        <v>17</v>
      </c>
      <c r="D15" s="16">
        <f>F15*D10*2</f>
        <v>0</v>
      </c>
      <c r="F15" s="22">
        <v>130</v>
      </c>
      <c r="G15" s="14" t="s">
        <v>5</v>
      </c>
      <c r="I15" s="1"/>
    </row>
    <row r="16" spans="2:9" x14ac:dyDescent="0.25">
      <c r="D16" s="33"/>
      <c r="I16" s="1"/>
    </row>
    <row r="18" spans="2:7" x14ac:dyDescent="0.25">
      <c r="B18" s="4" t="s">
        <v>18</v>
      </c>
      <c r="F18" s="9" t="s">
        <v>18</v>
      </c>
    </row>
    <row r="19" spans="2:7" x14ac:dyDescent="0.25">
      <c r="B19" s="1" t="s">
        <v>19</v>
      </c>
      <c r="D19" s="16">
        <f>F19*B10</f>
        <v>13</v>
      </c>
      <c r="F19" s="20">
        <v>13</v>
      </c>
      <c r="G19" s="10" t="s">
        <v>0</v>
      </c>
    </row>
    <row r="20" spans="2:7" x14ac:dyDescent="0.25">
      <c r="B20" s="1" t="s">
        <v>20</v>
      </c>
      <c r="D20" s="16">
        <f>F20*B10</f>
        <v>14</v>
      </c>
      <c r="F20" s="21">
        <v>14</v>
      </c>
      <c r="G20" s="12" t="s">
        <v>1</v>
      </c>
    </row>
    <row r="21" spans="2:7" x14ac:dyDescent="0.25">
      <c r="B21" s="1" t="s">
        <v>21</v>
      </c>
      <c r="D21" s="16">
        <f>F21*B10</f>
        <v>23</v>
      </c>
      <c r="F21" s="21">
        <v>23</v>
      </c>
      <c r="G21" s="12" t="s">
        <v>3</v>
      </c>
    </row>
    <row r="22" spans="2:7" x14ac:dyDescent="0.25">
      <c r="B22" s="1" t="s">
        <v>22</v>
      </c>
      <c r="D22" s="16">
        <f>F22*B10</f>
        <v>10</v>
      </c>
      <c r="F22" s="22">
        <v>10</v>
      </c>
      <c r="G22" s="14" t="s">
        <v>43</v>
      </c>
    </row>
    <row r="24" spans="2:7" x14ac:dyDescent="0.25">
      <c r="C24" s="4" t="s">
        <v>35</v>
      </c>
      <c r="D24" s="16">
        <f>SUM(D13:D15,D19:D22)</f>
        <v>60</v>
      </c>
    </row>
    <row r="25" spans="2:7" x14ac:dyDescent="0.25">
      <c r="F25" s="3"/>
    </row>
    <row r="26" spans="2:7" x14ac:dyDescent="0.25">
      <c r="B26" s="7" t="s">
        <v>47</v>
      </c>
      <c r="F26" s="3"/>
    </row>
  </sheetData>
  <mergeCells count="2">
    <mergeCell ref="C3:G3"/>
    <mergeCell ref="C4:G4"/>
  </mergeCells>
  <dataValidations count="3">
    <dataValidation type="list" allowBlank="1" showInputMessage="1" showErrorMessage="1" sqref="B7" xr:uid="{FD98ADD4-AAF9-47F9-83D1-9CFF8855D067}">
      <formula1>"Select Activity Type,Conference,Agency Pitch,Site Visit"</formula1>
    </dataValidation>
    <dataValidation type="list" allowBlank="1" showInputMessage="1" showErrorMessage="1" sqref="B10" xr:uid="{155A9749-4449-4351-8D64-D0BCAA19B8D9}">
      <formula1>"1,2,3,4,5"</formula1>
    </dataValidation>
    <dataValidation type="list" allowBlank="1" showInputMessage="1" showErrorMessage="1" sqref="B1" xr:uid="{DF48C8E0-700A-49FB-AC86-39AE29EEF4A8}">
      <formula1>"Select WG, AM, CS, EWN, IES, NE, EP, CDV"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FC28E-3D31-42A6-BC82-07D8E3823891}">
  <sheetPr>
    <tabColor rgb="FFCC99FF"/>
  </sheetPr>
  <dimension ref="B1:I25"/>
  <sheetViews>
    <sheetView workbookViewId="0">
      <selection activeCell="G33" sqref="G33"/>
    </sheetView>
  </sheetViews>
  <sheetFormatPr defaultColWidth="8.85546875" defaultRowHeight="15" x14ac:dyDescent="0.25"/>
  <cols>
    <col min="1" max="1" width="3.42578125" style="1" customWidth="1"/>
    <col min="2" max="2" width="17.7109375" style="1" customWidth="1"/>
    <col min="3" max="3" width="7.28515625" style="1" customWidth="1"/>
    <col min="4" max="4" width="17.85546875" style="1" bestFit="1" customWidth="1"/>
    <col min="5" max="5" width="3.7109375" style="1" customWidth="1"/>
    <col min="6" max="6" width="8.85546875" style="1"/>
    <col min="7" max="7" width="14.7109375" style="1" customWidth="1"/>
    <col min="8" max="8" width="8.7109375" style="1" bestFit="1" customWidth="1"/>
    <col min="9" max="9" width="7.7109375" style="3" customWidth="1"/>
    <col min="10" max="16384" width="8.85546875" style="1"/>
  </cols>
  <sheetData>
    <row r="1" spans="2:9" ht="15.75" x14ac:dyDescent="0.25">
      <c r="B1" s="26" t="s">
        <v>38</v>
      </c>
      <c r="F1" s="2" t="s">
        <v>39</v>
      </c>
      <c r="G1" s="17">
        <f>D22</f>
        <v>60</v>
      </c>
    </row>
    <row r="2" spans="2:9" x14ac:dyDescent="0.25">
      <c r="B2"/>
      <c r="F2" s="2"/>
      <c r="G2" s="36"/>
    </row>
    <row r="3" spans="2:9" x14ac:dyDescent="0.25">
      <c r="B3" s="37" t="s">
        <v>50</v>
      </c>
      <c r="C3" s="47"/>
      <c r="D3" s="47"/>
      <c r="E3" s="47"/>
      <c r="F3" s="47"/>
      <c r="G3" s="47"/>
    </row>
    <row r="4" spans="2:9" x14ac:dyDescent="0.25">
      <c r="B4" s="37" t="s">
        <v>52</v>
      </c>
      <c r="C4" s="47"/>
      <c r="D4" s="47"/>
      <c r="E4" s="47"/>
      <c r="F4" s="47"/>
      <c r="G4" s="47"/>
    </row>
    <row r="6" spans="2:9" x14ac:dyDescent="0.25">
      <c r="B6" s="4" t="s">
        <v>49</v>
      </c>
      <c r="C6" s="4"/>
      <c r="D6" s="4" t="s">
        <v>44</v>
      </c>
    </row>
    <row r="7" spans="2:9" x14ac:dyDescent="0.25">
      <c r="B7" s="35" t="s">
        <v>51</v>
      </c>
      <c r="D7" s="31"/>
    </row>
    <row r="8" spans="2:9" x14ac:dyDescent="0.25">
      <c r="D8" s="32"/>
    </row>
    <row r="9" spans="2:9" x14ac:dyDescent="0.25">
      <c r="B9" s="4" t="s">
        <v>8</v>
      </c>
    </row>
    <row r="10" spans="2:9" x14ac:dyDescent="0.25">
      <c r="B10" s="19">
        <v>1</v>
      </c>
      <c r="D10" s="32"/>
    </row>
    <row r="12" spans="2:9" x14ac:dyDescent="0.25">
      <c r="B12" s="4" t="s">
        <v>14</v>
      </c>
      <c r="F12" s="9" t="s">
        <v>36</v>
      </c>
      <c r="I12" s="1"/>
    </row>
    <row r="13" spans="2:9" x14ac:dyDescent="0.25">
      <c r="B13" s="1" t="s">
        <v>16</v>
      </c>
      <c r="D13" s="16">
        <f>F13*D10</f>
        <v>0</v>
      </c>
      <c r="F13" s="20">
        <v>96</v>
      </c>
      <c r="G13" s="10" t="s">
        <v>4</v>
      </c>
      <c r="I13" s="1"/>
    </row>
    <row r="14" spans="2:9" x14ac:dyDescent="0.25">
      <c r="B14" s="1" t="s">
        <v>23</v>
      </c>
      <c r="D14" s="16">
        <f>F14*D7</f>
        <v>0</v>
      </c>
      <c r="F14" s="22">
        <v>0.57999999999999996</v>
      </c>
      <c r="G14" s="14" t="s">
        <v>40</v>
      </c>
      <c r="I14" s="1"/>
    </row>
    <row r="16" spans="2:9" x14ac:dyDescent="0.25">
      <c r="B16" s="4" t="s">
        <v>18</v>
      </c>
      <c r="F16" s="9" t="s">
        <v>18</v>
      </c>
    </row>
    <row r="17" spans="2:7" x14ac:dyDescent="0.25">
      <c r="B17" s="1" t="s">
        <v>19</v>
      </c>
      <c r="D17" s="16">
        <f>F17*B10</f>
        <v>13</v>
      </c>
      <c r="F17" s="20">
        <v>13</v>
      </c>
      <c r="G17" s="10" t="s">
        <v>0</v>
      </c>
    </row>
    <row r="18" spans="2:7" x14ac:dyDescent="0.25">
      <c r="B18" s="1" t="s">
        <v>20</v>
      </c>
      <c r="D18" s="16">
        <f>F18*B10</f>
        <v>14</v>
      </c>
      <c r="F18" s="21">
        <v>14</v>
      </c>
      <c r="G18" s="12" t="s">
        <v>1</v>
      </c>
    </row>
    <row r="19" spans="2:7" x14ac:dyDescent="0.25">
      <c r="B19" s="1" t="s">
        <v>21</v>
      </c>
      <c r="D19" s="16">
        <f>F19*B10</f>
        <v>23</v>
      </c>
      <c r="F19" s="21">
        <v>23</v>
      </c>
      <c r="G19" s="12" t="s">
        <v>3</v>
      </c>
    </row>
    <row r="20" spans="2:7" x14ac:dyDescent="0.25">
      <c r="B20" s="1" t="s">
        <v>22</v>
      </c>
      <c r="D20" s="16">
        <f>F20*B10</f>
        <v>10</v>
      </c>
      <c r="F20" s="22">
        <v>10</v>
      </c>
      <c r="G20" s="14" t="s">
        <v>43</v>
      </c>
    </row>
    <row r="22" spans="2:7" x14ac:dyDescent="0.25">
      <c r="C22" s="4" t="s">
        <v>35</v>
      </c>
      <c r="D22" s="16">
        <f>SUM(D13:D14,D17:D20)</f>
        <v>60</v>
      </c>
    </row>
    <row r="23" spans="2:7" x14ac:dyDescent="0.25">
      <c r="F23" s="3"/>
    </row>
    <row r="24" spans="2:7" x14ac:dyDescent="0.25">
      <c r="F24" s="3"/>
    </row>
    <row r="25" spans="2:7" x14ac:dyDescent="0.25">
      <c r="B25" s="7" t="s">
        <v>47</v>
      </c>
    </row>
  </sheetData>
  <mergeCells count="2">
    <mergeCell ref="C3:G3"/>
    <mergeCell ref="C4:G4"/>
  </mergeCells>
  <dataValidations count="3">
    <dataValidation type="list" allowBlank="1" showInputMessage="1" showErrorMessage="1" sqref="B1" xr:uid="{ADAC4C94-805A-4BA7-8A8E-8082FDDB35FE}">
      <formula1>"Select WG, AM, CS, EWN, IES, NE, EP, CDV"</formula1>
    </dataValidation>
    <dataValidation type="list" allowBlank="1" showInputMessage="1" showErrorMessage="1" sqref="B10" xr:uid="{7C558F8F-09C5-4CF1-BCA7-FA2E4E46F0D2}">
      <formula1>"1,2,3,4,5"</formula1>
    </dataValidation>
    <dataValidation type="list" allowBlank="1" showInputMessage="1" showErrorMessage="1" sqref="B7" xr:uid="{1CDF32FA-62B2-4494-9030-EE4F76014AEE}">
      <formula1>"Select Activity Type,Conference,Agency Pitch,Site Visit"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 ME</vt:lpstr>
      <vt:lpstr>Workshop</vt:lpstr>
      <vt:lpstr>Tech Workshop</vt:lpstr>
      <vt:lpstr>Multi-day Training</vt:lpstr>
      <vt:lpstr>Roundtable</vt:lpstr>
      <vt:lpstr>Air Travel</vt:lpstr>
      <vt:lpstr>Auto Travel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2020-07-29T21:16:54Z</dcterms:created>
  <dcterms:modified xsi:type="dcterms:W3CDTF">2020-10-12T21:13:22Z</dcterms:modified>
</cp:coreProperties>
</file>